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0년\수업\1학기\일반물리학및실험I - 01분반\수업자료\14주차\"/>
    </mc:Choice>
  </mc:AlternateContent>
  <bookViews>
    <workbookView xWindow="0" yWindow="0" windowWidth="20490" windowHeight="7575"/>
  </bookViews>
  <sheets>
    <sheet name="실험데이터" sheetId="1" r:id="rId1"/>
    <sheet name="결과 및 토의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F16" i="1"/>
  <c r="G16" i="1"/>
  <c r="H16" i="1"/>
  <c r="D16" i="1"/>
  <c r="E7" i="1" l="1"/>
  <c r="F7" i="1"/>
  <c r="G7" i="1"/>
  <c r="H7" i="1"/>
  <c r="D7" i="1"/>
  <c r="H15" i="1"/>
  <c r="H19" i="1" s="1"/>
  <c r="H14" i="1"/>
  <c r="H18" i="1" s="1"/>
  <c r="H13" i="1"/>
  <c r="H17" i="1" s="1"/>
  <c r="G15" i="1"/>
  <c r="G19" i="1" s="1"/>
  <c r="G14" i="1"/>
  <c r="G18" i="1" s="1"/>
  <c r="G13" i="1"/>
  <c r="G17" i="1" s="1"/>
  <c r="F15" i="1"/>
  <c r="F19" i="1" s="1"/>
  <c r="F14" i="1"/>
  <c r="F18" i="1" s="1"/>
  <c r="F13" i="1"/>
  <c r="F17" i="1" s="1"/>
  <c r="E15" i="1"/>
  <c r="E19" i="1" s="1"/>
  <c r="E14" i="1"/>
  <c r="E18" i="1" s="1"/>
  <c r="E13" i="1"/>
  <c r="E17" i="1" s="1"/>
  <c r="D14" i="1"/>
  <c r="D18" i="1" s="1"/>
  <c r="D15" i="1"/>
  <c r="D19" i="1" s="1"/>
  <c r="D13" i="1"/>
  <c r="D17" i="1" s="1"/>
  <c r="H23" i="1" l="1"/>
  <c r="E23" i="1" s="1"/>
  <c r="D20" i="1"/>
  <c r="H20" i="1"/>
  <c r="G20" i="1"/>
  <c r="F20" i="1"/>
  <c r="E20" i="1"/>
  <c r="H24" i="1" l="1"/>
  <c r="E24" i="1" s="1"/>
  <c r="E27" i="1" s="1"/>
  <c r="H26" i="1" l="1"/>
  <c r="E26" i="1" s="1"/>
</calcChain>
</file>

<file path=xl/sharedStrings.xml><?xml version="1.0" encoding="utf-8"?>
<sst xmlns="http://schemas.openxmlformats.org/spreadsheetml/2006/main" count="18" uniqueCount="17">
  <si>
    <t>추의 질량 (kg)</t>
    <phoneticPr fontId="1" type="noConversion"/>
  </si>
  <si>
    <t>변위 (m)</t>
    <phoneticPr fontId="1" type="noConversion"/>
  </si>
  <si>
    <t>변위 평균</t>
    <phoneticPr fontId="1" type="noConversion"/>
  </si>
  <si>
    <r>
      <t xml:space="preserve">주기 ( </t>
    </r>
    <r>
      <rPr>
        <i/>
        <sz val="15"/>
        <color theme="1"/>
        <rFont val="맑은 고딕"/>
        <family val="3"/>
        <charset val="129"/>
        <scheme val="minor"/>
      </rPr>
      <t xml:space="preserve">T </t>
    </r>
    <r>
      <rPr>
        <sz val="15"/>
        <color theme="1"/>
        <rFont val="맑은 고딕"/>
        <family val="3"/>
        <charset val="129"/>
        <scheme val="minor"/>
      </rPr>
      <t>)</t>
    </r>
    <phoneticPr fontId="1" type="noConversion"/>
  </si>
  <si>
    <r>
      <rPr>
        <i/>
        <sz val="15"/>
        <color theme="1"/>
        <rFont val="맑은 고딕"/>
        <family val="3"/>
        <charset val="129"/>
        <scheme val="minor"/>
      </rPr>
      <t>T</t>
    </r>
    <r>
      <rPr>
        <vertAlign val="superscript"/>
        <sz val="15"/>
        <color theme="1"/>
        <rFont val="맑은 고딕"/>
        <family val="3"/>
        <charset val="129"/>
        <scheme val="minor"/>
      </rPr>
      <t xml:space="preserve">2 </t>
    </r>
    <phoneticPr fontId="1" type="noConversion"/>
  </si>
  <si>
    <r>
      <rPr>
        <i/>
        <sz val="15"/>
        <color theme="1"/>
        <rFont val="맑은 고딕"/>
        <family val="3"/>
        <charset val="129"/>
        <scheme val="minor"/>
      </rPr>
      <t>T</t>
    </r>
    <r>
      <rPr>
        <vertAlign val="superscript"/>
        <sz val="15"/>
        <color theme="1"/>
        <rFont val="맑은 고딕"/>
        <family val="3"/>
        <charset val="129"/>
        <scheme val="minor"/>
      </rPr>
      <t xml:space="preserve">2 </t>
    </r>
    <r>
      <rPr>
        <sz val="15"/>
        <color theme="1"/>
        <rFont val="맑은 고딕"/>
        <family val="3"/>
        <charset val="129"/>
        <scheme val="minor"/>
      </rPr>
      <t>의 평균</t>
    </r>
    <phoneticPr fontId="1" type="noConversion"/>
  </si>
  <si>
    <t>40회 진동하는 데 
걸리는 시간 (t)
 (sec)</t>
    <phoneticPr fontId="1" type="noConversion"/>
  </si>
  <si>
    <t>백분율 오차</t>
    <phoneticPr fontId="1" type="noConversion"/>
  </si>
  <si>
    <r>
      <t>C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1 </t>
    </r>
    <phoneticPr fontId="1" type="noConversion"/>
  </si>
  <si>
    <r>
      <t>C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2 </t>
    </r>
    <phoneticPr fontId="1" type="noConversion"/>
  </si>
  <si>
    <t>%</t>
    <phoneticPr fontId="1" type="noConversion"/>
  </si>
  <si>
    <t>기울기 (a1)</t>
    <phoneticPr fontId="1" type="noConversion"/>
  </si>
  <si>
    <t>기울기 (a2)</t>
  </si>
  <si>
    <t>y 절편 (b)</t>
    <phoneticPr fontId="1" type="noConversion"/>
  </si>
  <si>
    <r>
      <t>M</t>
    </r>
    <r>
      <rPr>
        <vertAlign val="subscript"/>
        <sz val="15"/>
        <color theme="1"/>
        <rFont val="맑은 고딕"/>
        <family val="3"/>
        <charset val="129"/>
        <scheme val="minor"/>
      </rPr>
      <t>S</t>
    </r>
    <phoneticPr fontId="1" type="noConversion"/>
  </si>
  <si>
    <t>용수철의 질량</t>
    <phoneticPr fontId="1" type="noConversion"/>
  </si>
  <si>
    <t>진동수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</si>
</sst>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0_ "/>
    <numFmt numFmtId="177" formatCode="0.00_);[Red]\(0.00\)"/>
    <numFmt numFmtId="178" formatCode="0.0000"/>
    <numFmt numFmtId="179" formatCode="0.0_);[Red]\(0.0\)"/>
    <numFmt numFmtId="180" formatCode="0.000_);[Red]\(0.0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i/>
      <sz val="15"/>
      <color theme="1"/>
      <name val="맑은 고딕"/>
      <family val="3"/>
      <charset val="129"/>
      <scheme val="minor"/>
    </font>
    <font>
      <vertAlign val="superscript"/>
      <sz val="15"/>
      <color theme="1"/>
      <name val="맑은 고딕"/>
      <family val="3"/>
      <charset val="129"/>
      <scheme val="minor"/>
    </font>
    <font>
      <vertAlign val="subscript"/>
      <sz val="15"/>
      <color theme="1"/>
      <name val="맑은 고딕"/>
      <family val="3"/>
      <charset val="129"/>
      <scheme val="minor"/>
    </font>
    <font>
      <sz val="15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>
      <alignment vertical="center"/>
    </xf>
    <xf numFmtId="177" fontId="7" fillId="0" borderId="1" xfId="0" applyNumberFormat="1" applyFont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179" fontId="7" fillId="0" borderId="1" xfId="0" applyNumberFormat="1" applyFont="1" applyBorder="1">
      <alignment vertical="center"/>
    </xf>
    <xf numFmtId="0" fontId="3" fillId="2" borderId="4" xfId="0" applyFont="1" applyFill="1" applyBorder="1">
      <alignment vertical="center"/>
    </xf>
    <xf numFmtId="180" fontId="7" fillId="0" borderId="1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8" fontId="3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78" fontId="3" fillId="2" borderId="8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504825</xdr:colOff>
      <xdr:row>22</xdr:row>
      <xdr:rowOff>0</xdr:rowOff>
    </xdr:from>
    <xdr:ext cx="939800" cy="44762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441700" y="9763125"/>
              <a:ext cx="939800" cy="44762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𝑔</m:t>
                        </m:r>
                      </m:num>
                      <m:den>
                        <m:r>
                          <a:rPr lang="ko-KR" altLang="en-US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기울기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(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𝑎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1)</m:t>
                        </m:r>
                      </m:den>
                    </m:f>
                  </m:oMath>
                </m:oMathPara>
              </a14:m>
              <a:endParaRPr lang="ko-KR" altLang="en-US" sz="1500">
                <a:solidFill>
                  <a:srgbClr val="FF0000"/>
                </a:solidFill>
              </a:endParaRP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441700" y="9763125"/>
              <a:ext cx="939800" cy="44762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𝑔/(</a:t>
              </a:r>
              <a:r>
                <a:rPr lang="ko-KR" altLang="en-US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기울기</a:t>
              </a:r>
              <a:r>
                <a:rPr lang="en-US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(𝑎1))</a:t>
              </a:r>
              <a:endParaRPr lang="ko-KR" altLang="en-US" sz="1500">
                <a:solidFill>
                  <a:srgbClr val="FF0000"/>
                </a:solidFill>
              </a:endParaRPr>
            </a:p>
          </xdr:txBody>
        </xdr:sp>
      </mc:Fallback>
    </mc:AlternateContent>
    <xdr:clientData/>
  </xdr:oneCellAnchor>
  <xdr:oneCellAnchor>
    <xdr:from>
      <xdr:col>3</xdr:col>
      <xdr:colOff>485775</xdr:colOff>
      <xdr:row>22</xdr:row>
      <xdr:rowOff>495300</xdr:rowOff>
    </xdr:from>
    <xdr:ext cx="990600" cy="51552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422650" y="10258425"/>
              <a:ext cx="990600" cy="51552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4</m:t>
                        </m:r>
                        <m:sSup>
                          <m:sSupPr>
                            <m:ctrlPr>
                              <a:rPr lang="en-US" altLang="ko-KR" sz="1500" b="0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m:rPr>
                                <m:sty m:val="p"/>
                              </m:rPr>
                              <a:rPr lang="el-GR" altLang="ko-KR" sz="1500" b="0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π</m:t>
                            </m:r>
                          </m:e>
                          <m:sup>
                            <m:r>
                              <a:rPr lang="en-US" altLang="ko-KR" sz="1500" b="0" i="1">
                                <a:solidFill>
                                  <a:srgbClr val="FF0000"/>
                                </a:solidFill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lang="ko-KR" altLang="en-US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기울기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(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𝑎</m:t>
                        </m:r>
                        <m:r>
                          <a:rPr lang="en-US" altLang="ko-KR" sz="1500" b="0" i="1">
                            <a:solidFill>
                              <a:srgbClr val="FF0000"/>
                            </a:solidFill>
                            <a:latin typeface="Cambria Math" panose="02040503050406030204" pitchFamily="18" charset="0"/>
                          </a:rPr>
                          <m:t>2)</m:t>
                        </m:r>
                      </m:den>
                    </m:f>
                  </m:oMath>
                </m:oMathPara>
              </a14:m>
              <a:endParaRPr lang="ko-KR" altLang="en-US" sz="1500">
                <a:solidFill>
                  <a:srgbClr val="FF0000"/>
                </a:solidFill>
              </a:endParaRPr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422650" y="10258425"/>
              <a:ext cx="990600" cy="51552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(4</a:t>
              </a:r>
              <a:r>
                <a:rPr lang="el-GR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π</a:t>
              </a:r>
              <a:r>
                <a:rPr lang="en-US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^2)/(</a:t>
              </a:r>
              <a:r>
                <a:rPr lang="ko-KR" altLang="en-US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기울기</a:t>
              </a:r>
              <a:r>
                <a:rPr lang="en-US" altLang="ko-KR" sz="1500" b="0" i="0">
                  <a:solidFill>
                    <a:srgbClr val="FF0000"/>
                  </a:solidFill>
                  <a:latin typeface="Cambria Math" panose="02040503050406030204" pitchFamily="18" charset="0"/>
                </a:rPr>
                <a:t>(𝑎2))</a:t>
              </a:r>
              <a:endParaRPr lang="ko-KR" altLang="en-US" sz="1500">
                <a:solidFill>
                  <a:srgbClr val="FF0000"/>
                </a:solidFill>
              </a:endParaRPr>
            </a:p>
          </xdr:txBody>
        </xdr:sp>
      </mc:Fallback>
    </mc:AlternateContent>
    <xdr:clientData/>
  </xdr:oneCellAnchor>
  <xdr:oneCellAnchor>
    <xdr:from>
      <xdr:col>3</xdr:col>
      <xdr:colOff>257175</xdr:colOff>
      <xdr:row>26</xdr:row>
      <xdr:rowOff>38100</xdr:rowOff>
    </xdr:from>
    <xdr:ext cx="1314450" cy="7715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943600" y="11896725"/>
              <a:ext cx="1314450" cy="771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d>
                    <m:dPr>
                      <m:begChr m:val="|"/>
                      <m:endChr m:val="|"/>
                      <m:ctrlPr>
                        <a:rPr lang="en-US" altLang="ko-KR" sz="1800" i="1">
                          <a:latin typeface="Cambria Math" panose="02040503050406030204" pitchFamily="18" charset="0"/>
                        </a:rPr>
                      </m:ctrlPr>
                    </m:dPr>
                    <m:e>
                      <m:f>
                        <m:fPr>
                          <m:ctrlPr>
                            <a:rPr lang="en-US" altLang="ko-KR" sz="18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fPr>
                        <m:num>
                          <m:sSub>
                            <m:sSubPr>
                              <m:ctrlPr>
                                <a:rPr lang="en-US" altLang="ko-KR" sz="18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𝑐</m:t>
                              </m:r>
                            </m:e>
                            <m:sub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1</m:t>
                              </m:r>
                            </m:sub>
                          </m:sSub>
                          <m:sSub>
                            <m:sSubPr>
                              <m:ctrlPr>
                                <a:rPr lang="en-US" altLang="ko-KR" sz="18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−</m:t>
                              </m:r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𝑐</m:t>
                              </m:r>
                            </m:e>
                            <m:sub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</m:t>
                              </m:r>
                            </m:sub>
                          </m:sSub>
                        </m:num>
                        <m:den>
                          <m:sSub>
                            <m:sSubPr>
                              <m:ctrlPr>
                                <a:rPr lang="en-US" altLang="ko-KR" sz="18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𝑐</m:t>
                              </m:r>
                            </m:e>
                            <m:sub>
                              <m:r>
                                <a:rPr lang="en-US" altLang="ko-KR" sz="1800" b="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1</m:t>
                              </m:r>
                            </m:sub>
                          </m:sSub>
                        </m:den>
                      </m:f>
                    </m:e>
                  </m:d>
                </m:oMath>
              </a14:m>
              <a:r>
                <a:rPr lang="ko-KR" altLang="en-US" sz="1800"/>
                <a:t> </a:t>
              </a:r>
              <a:r>
                <a:rPr lang="en-US" altLang="ko-KR" sz="1800"/>
                <a:t>x 100</a:t>
              </a:r>
              <a:endParaRPr lang="ko-KR" altLang="en-US" sz="18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943600" y="11896725"/>
              <a:ext cx="1314450" cy="771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n-US" altLang="ko-KR" sz="1800" i="0">
                  <a:latin typeface="Cambria Math" panose="02040503050406030204" pitchFamily="18" charset="0"/>
                </a:rPr>
                <a:t>|</a:t>
              </a:r>
              <a:r>
                <a:rPr lang="en-US" altLang="ko-KR" sz="18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altLang="ko-KR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𝑐_1 〖−𝑐〗_2)/𝑐_1 </a:t>
              </a:r>
              <a:r>
                <a:rPr lang="en-US" altLang="ko-KR" sz="18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|</a:t>
              </a:r>
              <a:r>
                <a:rPr lang="ko-KR" altLang="en-US" sz="1800"/>
                <a:t> </a:t>
              </a:r>
              <a:r>
                <a:rPr lang="en-US" altLang="ko-KR" sz="1800"/>
                <a:t>x 100</a:t>
              </a:r>
              <a:endParaRPr lang="ko-KR" altLang="en-US" sz="1800"/>
            </a:p>
          </xdr:txBody>
        </xdr:sp>
      </mc:Fallback>
    </mc:AlternateContent>
    <xdr:clientData/>
  </xdr:oneCellAnchor>
  <xdr:oneCellAnchor>
    <xdr:from>
      <xdr:col>3</xdr:col>
      <xdr:colOff>66675</xdr:colOff>
      <xdr:row>25</xdr:row>
      <xdr:rowOff>9525</xdr:rowOff>
    </xdr:from>
    <xdr:ext cx="1479123" cy="47275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3019425" y="11153775"/>
              <a:ext cx="1479123" cy="4727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0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000" b="0" i="1">
                            <a:latin typeface="Cambria Math" panose="02040503050406030204" pitchFamily="18" charset="0"/>
                          </a:rPr>
                          <m:t>𝑦</m:t>
                        </m:r>
                        <m:r>
                          <a:rPr lang="ko-KR" altLang="en-US" sz="1000" b="0" i="1">
                            <a:latin typeface="Cambria Math" panose="02040503050406030204" pitchFamily="18" charset="0"/>
                          </a:rPr>
                          <m:t>절편</m:t>
                        </m:r>
                      </m:num>
                      <m:den>
                        <m:f>
                          <m:fPr>
                            <m:ctrlPr>
                              <a:rPr lang="en-US" altLang="ko-KR" sz="10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000" b="0" i="1">
                                <a:latin typeface="Cambria Math" panose="02040503050406030204" pitchFamily="18" charset="0"/>
                              </a:rPr>
                              <m:t>4</m:t>
                            </m:r>
                            <m:sSup>
                              <m:sSupPr>
                                <m:ctrlPr>
                                  <a:rPr lang="en-US" altLang="ko-KR" sz="1000" b="0" i="1">
                                    <a:latin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m:rPr>
                                    <m:sty m:val="p"/>
                                  </m:rPr>
                                  <a:rPr lang="el-GR" altLang="ko-KR" sz="1000" b="0" i="1">
                                    <a:latin typeface="Cambria Math" panose="02040503050406030204" pitchFamily="18" charset="0"/>
                                  </a:rPr>
                                  <m:t>π</m:t>
                                </m:r>
                              </m:e>
                              <m:sup>
                                <m:r>
                                  <a:rPr lang="en-US" altLang="ko-KR" sz="10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p>
                            </m:sSup>
                          </m:num>
                          <m:den>
                            <m:sSub>
                              <m:sSubPr>
                                <m:ctrlPr>
                                  <a:rPr lang="en-US" altLang="ko-KR" sz="1000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000" b="0" i="1">
                                    <a:latin typeface="Cambria Math" panose="02040503050406030204" pitchFamily="18" charset="0"/>
                                  </a:rPr>
                                  <m:t>𝑐</m:t>
                                </m:r>
                              </m:e>
                              <m:sub>
                                <m:r>
                                  <a:rPr lang="en-US" altLang="ko-KR" sz="10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b>
                            </m:sSub>
                          </m:den>
                        </m:f>
                        <m:r>
                          <a:rPr lang="en-US" altLang="ko-KR" sz="1000" b="0" i="1">
                            <a:latin typeface="Cambria Math" panose="02040503050406030204" pitchFamily="18" charset="0"/>
                          </a:rPr>
                          <m:t> ⅹ </m:t>
                        </m:r>
                        <m:r>
                          <a:rPr lang="ko-KR" altLang="en-US" sz="1000" b="0" i="1">
                            <a:latin typeface="Cambria Math" panose="02040503050406030204" pitchFamily="18" charset="0"/>
                          </a:rPr>
                          <m:t>용수철의</m:t>
                        </m:r>
                        <m:r>
                          <a:rPr lang="en-US" altLang="ko-KR" sz="1000" b="0" i="1">
                            <a:latin typeface="Cambria Math" panose="02040503050406030204" pitchFamily="18" charset="0"/>
                          </a:rPr>
                          <m:t> </m:t>
                        </m:r>
                        <m:r>
                          <a:rPr lang="ko-KR" altLang="en-US" sz="1000" b="0" i="1">
                            <a:latin typeface="Cambria Math" panose="02040503050406030204" pitchFamily="18" charset="0"/>
                          </a:rPr>
                          <m:t>질량</m:t>
                        </m:r>
                        <m:sSub>
                          <m:sSubPr>
                            <m:ctrlPr>
                              <a:rPr lang="en-US" altLang="ko-KR" sz="10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US" altLang="ko-KR" sz="1000" b="0" i="1">
                                <a:latin typeface="Cambria Math" panose="02040503050406030204" pitchFamily="18" charset="0"/>
                              </a:rPr>
                              <m:t> </m:t>
                            </m:r>
                            <m:r>
                              <a:rPr lang="en-US" altLang="ko-KR" sz="1000" b="0" i="1">
                                <a:latin typeface="Cambria Math" panose="02040503050406030204" pitchFamily="18" charset="0"/>
                              </a:rPr>
                              <m:t>𝑀</m:t>
                            </m:r>
                          </m:e>
                          <m:sub>
                            <m:r>
                              <a:rPr lang="en-US" altLang="ko-KR" sz="1000" b="0" i="1">
                                <a:latin typeface="Cambria Math" panose="02040503050406030204" pitchFamily="18" charset="0"/>
                              </a:rPr>
                              <m:t>𝑠</m:t>
                            </m:r>
                          </m:sub>
                        </m:sSub>
                        <m:r>
                          <a:rPr lang="en-US" altLang="ko-KR" sz="1000" b="0" i="1">
                            <a:latin typeface="Cambria Math" panose="02040503050406030204" pitchFamily="18" charset="0"/>
                          </a:rPr>
                          <m:t>  </m:t>
                        </m:r>
                      </m:den>
                    </m:f>
                  </m:oMath>
                </m:oMathPara>
              </a14:m>
              <a:endParaRPr lang="ko-KR" altLang="en-US" sz="10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3019425" y="11153775"/>
              <a:ext cx="1479123" cy="4727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ko-KR" sz="1000" b="0" i="0">
                  <a:latin typeface="Cambria Math" panose="02040503050406030204" pitchFamily="18" charset="0"/>
                </a:rPr>
                <a:t>𝑦</a:t>
              </a:r>
              <a:r>
                <a:rPr lang="ko-KR" altLang="en-US" sz="1000" b="0" i="0">
                  <a:latin typeface="Cambria Math" panose="02040503050406030204" pitchFamily="18" charset="0"/>
                </a:rPr>
                <a:t>절편</a:t>
              </a:r>
              <a:r>
                <a:rPr lang="en-US" altLang="ko-KR" sz="1000" b="0" i="0">
                  <a:latin typeface="Cambria Math" panose="02040503050406030204" pitchFamily="18" charset="0"/>
                </a:rPr>
                <a:t>/((4</a:t>
              </a:r>
              <a:r>
                <a:rPr lang="el-GR" altLang="ko-KR" sz="1000" b="0" i="0">
                  <a:latin typeface="Cambria Math" panose="02040503050406030204" pitchFamily="18" charset="0"/>
                </a:rPr>
                <a:t>π</a:t>
              </a:r>
              <a:r>
                <a:rPr lang="en-US" altLang="ko-KR" sz="1000" b="0" i="0">
                  <a:latin typeface="Cambria Math" panose="02040503050406030204" pitchFamily="18" charset="0"/>
                </a:rPr>
                <a:t>^2)/𝑐_2   ⅹ </a:t>
              </a:r>
              <a:r>
                <a:rPr lang="ko-KR" altLang="en-US" sz="1000" b="0" i="0">
                  <a:latin typeface="Cambria Math" panose="02040503050406030204" pitchFamily="18" charset="0"/>
                </a:rPr>
                <a:t>용수철의</a:t>
              </a:r>
              <a:r>
                <a:rPr lang="en-US" altLang="ko-KR" sz="1000" b="0" i="0">
                  <a:latin typeface="Cambria Math" panose="02040503050406030204" pitchFamily="18" charset="0"/>
                </a:rPr>
                <a:t> </a:t>
              </a:r>
              <a:r>
                <a:rPr lang="ko-KR" altLang="en-US" sz="1000" b="0" i="0">
                  <a:latin typeface="Cambria Math" panose="02040503050406030204" pitchFamily="18" charset="0"/>
                </a:rPr>
                <a:t>질량</a:t>
              </a:r>
              <a:r>
                <a:rPr lang="en-US" altLang="ko-KR" sz="1000" b="0" i="0">
                  <a:latin typeface="Cambria Math" panose="02040503050406030204" pitchFamily="18" charset="0"/>
                </a:rPr>
                <a:t>〖 𝑀〗_𝑠   )</a:t>
              </a:r>
              <a:endParaRPr lang="ko-KR" altLang="en-US" sz="1000"/>
            </a:p>
          </xdr:txBody>
        </xdr:sp>
      </mc:Fallback>
    </mc:AlternateContent>
    <xdr:clientData/>
  </xdr:oneCellAnchor>
  <xdr:oneCellAnchor>
    <xdr:from>
      <xdr:col>2</xdr:col>
      <xdr:colOff>695325</xdr:colOff>
      <xdr:row>25</xdr:row>
      <xdr:rowOff>123825</xdr:rowOff>
    </xdr:from>
    <xdr:ext cx="154850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4810125" y="11477625"/>
              <a:ext cx="154850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𝑓</m:t>
                    </m:r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4810125" y="11477625"/>
              <a:ext cx="154850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𝑓</a:t>
              </a:r>
              <a:endParaRPr lang="ko-KR" altLang="en-US" sz="15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30"/>
  <sheetViews>
    <sheetView tabSelected="1" zoomScale="60" zoomScaleNormal="60" workbookViewId="0">
      <selection activeCell="M16" sqref="M16"/>
    </sheetView>
  </sheetViews>
  <sheetFormatPr defaultRowHeight="16.5" x14ac:dyDescent="0.3"/>
  <cols>
    <col min="3" max="8" width="20.625" customWidth="1"/>
  </cols>
  <sheetData>
    <row r="2" spans="3:10" ht="39.950000000000003" customHeight="1" x14ac:dyDescent="0.3">
      <c r="C2" s="1" t="s">
        <v>0</v>
      </c>
      <c r="D2" s="1">
        <v>7.0000000000000007E-2</v>
      </c>
      <c r="E2" s="1">
        <v>0.09</v>
      </c>
      <c r="F2" s="1">
        <v>0.11</v>
      </c>
      <c r="G2" s="1">
        <v>0.13</v>
      </c>
      <c r="H2" s="1">
        <v>0.15</v>
      </c>
    </row>
    <row r="3" spans="3:10" ht="39.950000000000003" customHeight="1" x14ac:dyDescent="0.3">
      <c r="C3" s="23" t="s">
        <v>1</v>
      </c>
      <c r="D3" s="4">
        <v>0.02</v>
      </c>
      <c r="E3" s="4">
        <v>4.2000000000000003E-2</v>
      </c>
      <c r="F3" s="4">
        <v>6.4000000000000001E-2</v>
      </c>
      <c r="G3" s="4">
        <v>8.6999999999999994E-2</v>
      </c>
      <c r="H3" s="4">
        <v>0.11</v>
      </c>
    </row>
    <row r="4" spans="3:10" ht="39.950000000000003" customHeight="1" x14ac:dyDescent="0.3">
      <c r="C4" s="23"/>
      <c r="D4" s="4">
        <v>0.02</v>
      </c>
      <c r="E4" s="4">
        <v>4.1000000000000002E-2</v>
      </c>
      <c r="F4" s="4">
        <v>6.5000000000000002E-2</v>
      </c>
      <c r="G4" s="4">
        <v>8.6999999999999994E-2</v>
      </c>
      <c r="H4" s="4">
        <v>0.11</v>
      </c>
    </row>
    <row r="5" spans="3:10" ht="39.950000000000003" customHeight="1" x14ac:dyDescent="0.3">
      <c r="C5" s="23"/>
      <c r="D5" s="4">
        <v>1.9E-2</v>
      </c>
      <c r="E5" s="4">
        <v>4.2000000000000003E-2</v>
      </c>
      <c r="F5" s="4">
        <v>6.6000000000000003E-2</v>
      </c>
      <c r="G5" s="4">
        <v>8.7999999999999995E-2</v>
      </c>
      <c r="H5" s="4">
        <v>0.109</v>
      </c>
    </row>
    <row r="6" spans="3:10" ht="39.950000000000003" customHeight="1" x14ac:dyDescent="0.3">
      <c r="C6" s="23"/>
      <c r="D6" s="4">
        <v>2.1000000000000001E-2</v>
      </c>
      <c r="E6" s="4">
        <v>4.5999999999999999E-2</v>
      </c>
      <c r="F6" s="4">
        <v>6.5000000000000002E-2</v>
      </c>
      <c r="G6" s="4">
        <v>8.6999999999999994E-2</v>
      </c>
      <c r="H6" s="4">
        <v>0.11</v>
      </c>
    </row>
    <row r="7" spans="3:10" ht="39.950000000000003" customHeight="1" x14ac:dyDescent="0.3">
      <c r="C7" s="1" t="s">
        <v>2</v>
      </c>
      <c r="D7" s="4">
        <f>SUM(D3:D6)/4</f>
        <v>0.02</v>
      </c>
      <c r="E7" s="4">
        <f t="shared" ref="E7:H7" si="0">SUM(E3:E6)/4</f>
        <v>4.2749999999999996E-2</v>
      </c>
      <c r="F7" s="4">
        <f t="shared" si="0"/>
        <v>6.5000000000000002E-2</v>
      </c>
      <c r="G7" s="4">
        <f t="shared" si="0"/>
        <v>8.7249999999999994E-2</v>
      </c>
      <c r="H7" s="4">
        <f t="shared" si="0"/>
        <v>0.10975</v>
      </c>
      <c r="J7" s="9"/>
    </row>
    <row r="9" spans="3:10" ht="39.950000000000003" customHeight="1" x14ac:dyDescent="0.3">
      <c r="C9" s="1" t="s">
        <v>0</v>
      </c>
      <c r="D9" s="1">
        <v>7.0000000000000007E-2</v>
      </c>
      <c r="E9" s="1">
        <v>0.09</v>
      </c>
      <c r="F9" s="1">
        <v>0.11</v>
      </c>
      <c r="G9" s="1">
        <v>0.13</v>
      </c>
      <c r="H9" s="1">
        <v>0.15</v>
      </c>
    </row>
    <row r="10" spans="3:10" ht="39.950000000000003" customHeight="1" x14ac:dyDescent="0.3">
      <c r="C10" s="24" t="s">
        <v>6</v>
      </c>
      <c r="D10" s="2">
        <v>22.6</v>
      </c>
      <c r="E10" s="2">
        <v>26.1</v>
      </c>
      <c r="F10" s="2">
        <v>28.5</v>
      </c>
      <c r="G10" s="2">
        <v>31</v>
      </c>
      <c r="H10" s="2">
        <v>33.299999999999997</v>
      </c>
    </row>
    <row r="11" spans="3:10" ht="39.950000000000003" customHeight="1" x14ac:dyDescent="0.3">
      <c r="C11" s="23"/>
      <c r="D11" s="2">
        <v>22.7</v>
      </c>
      <c r="E11" s="2">
        <v>25.8</v>
      </c>
      <c r="F11" s="2">
        <v>28.6</v>
      </c>
      <c r="G11" s="2">
        <v>31.1</v>
      </c>
      <c r="H11" s="2">
        <v>38.1</v>
      </c>
    </row>
    <row r="12" spans="3:10" ht="39.950000000000003" customHeight="1" x14ac:dyDescent="0.3">
      <c r="C12" s="23"/>
      <c r="D12" s="2">
        <v>22.4</v>
      </c>
      <c r="E12" s="2">
        <v>26</v>
      </c>
      <c r="F12" s="2">
        <v>28.2</v>
      </c>
      <c r="G12" s="2">
        <v>31</v>
      </c>
      <c r="H12" s="2">
        <v>33</v>
      </c>
    </row>
    <row r="13" spans="3:10" ht="39.950000000000003" customHeight="1" x14ac:dyDescent="0.3">
      <c r="C13" s="23" t="s">
        <v>3</v>
      </c>
      <c r="D13" s="3">
        <f>D10/40</f>
        <v>0.56500000000000006</v>
      </c>
      <c r="E13" s="3">
        <f>E10/40</f>
        <v>0.65250000000000008</v>
      </c>
      <c r="F13" s="3">
        <f>F10/40</f>
        <v>0.71250000000000002</v>
      </c>
      <c r="G13" s="3">
        <f>G10/40</f>
        <v>0.77500000000000002</v>
      </c>
      <c r="H13" s="3">
        <f>H10/40</f>
        <v>0.83249999999999991</v>
      </c>
    </row>
    <row r="14" spans="3:10" ht="39.950000000000003" customHeight="1" x14ac:dyDescent="0.3">
      <c r="C14" s="23"/>
      <c r="D14" s="3">
        <f t="shared" ref="D14:D15" si="1">D11/40</f>
        <v>0.5675</v>
      </c>
      <c r="E14" s="3">
        <f t="shared" ref="E14:H14" si="2">E11/40</f>
        <v>0.64500000000000002</v>
      </c>
      <c r="F14" s="3">
        <f t="shared" si="2"/>
        <v>0.71500000000000008</v>
      </c>
      <c r="G14" s="3">
        <f t="shared" si="2"/>
        <v>0.77750000000000008</v>
      </c>
      <c r="H14" s="3">
        <f t="shared" si="2"/>
        <v>0.95250000000000001</v>
      </c>
    </row>
    <row r="15" spans="3:10" ht="39.950000000000003" customHeight="1" x14ac:dyDescent="0.3">
      <c r="C15" s="23"/>
      <c r="D15" s="3">
        <f t="shared" si="1"/>
        <v>0.55999999999999994</v>
      </c>
      <c r="E15" s="3">
        <f t="shared" ref="E15:H15" si="3">E12/40</f>
        <v>0.65</v>
      </c>
      <c r="F15" s="3">
        <f t="shared" si="3"/>
        <v>0.70499999999999996</v>
      </c>
      <c r="G15" s="3">
        <f t="shared" si="3"/>
        <v>0.77500000000000002</v>
      </c>
      <c r="H15" s="3">
        <f t="shared" si="3"/>
        <v>0.82499999999999996</v>
      </c>
    </row>
    <row r="16" spans="3:10" ht="39.950000000000003" customHeight="1" x14ac:dyDescent="0.3">
      <c r="C16" s="25" t="s">
        <v>16</v>
      </c>
      <c r="D16" s="26">
        <f>1/(SUM(D13:D15)/3)</f>
        <v>1.7725258493353031</v>
      </c>
      <c r="E16" s="26">
        <f t="shared" ref="E16:H16" si="4">1/(SUM(E13:E15)/3)</f>
        <v>1.5404364569961486</v>
      </c>
      <c r="F16" s="26">
        <f t="shared" si="4"/>
        <v>1.4067995310668229</v>
      </c>
      <c r="G16" s="26">
        <f t="shared" si="4"/>
        <v>1.2889366272824918</v>
      </c>
      <c r="H16" s="26">
        <f t="shared" si="4"/>
        <v>1.1494252873563218</v>
      </c>
    </row>
    <row r="17" spans="3:8" ht="39.950000000000003" customHeight="1" x14ac:dyDescent="0.3">
      <c r="C17" s="23" t="s">
        <v>4</v>
      </c>
      <c r="D17" s="3">
        <f>D13*D13</f>
        <v>0.31922500000000009</v>
      </c>
      <c r="E17" s="3">
        <f>E13*E13</f>
        <v>0.42575625000000011</v>
      </c>
      <c r="F17" s="3">
        <f>F13*F13</f>
        <v>0.50765625000000003</v>
      </c>
      <c r="G17" s="3">
        <f>G13*G13</f>
        <v>0.60062500000000008</v>
      </c>
      <c r="H17" s="3">
        <f>H13*H13</f>
        <v>0.69305624999999982</v>
      </c>
    </row>
    <row r="18" spans="3:8" ht="39.950000000000003" customHeight="1" x14ac:dyDescent="0.3">
      <c r="C18" s="23"/>
      <c r="D18" s="3">
        <f>D14*D14</f>
        <v>0.32205624999999999</v>
      </c>
      <c r="E18" s="3">
        <f>E14*E14</f>
        <v>0.41602500000000003</v>
      </c>
      <c r="F18" s="3">
        <f>F14*F14</f>
        <v>0.51122500000000015</v>
      </c>
      <c r="G18" s="3">
        <f>G14*G14</f>
        <v>0.60450625000000013</v>
      </c>
      <c r="H18" s="3">
        <f>H14*H14</f>
        <v>0.90725624999999999</v>
      </c>
    </row>
    <row r="19" spans="3:8" ht="39.950000000000003" customHeight="1" x14ac:dyDescent="0.3">
      <c r="C19" s="23"/>
      <c r="D19" s="3">
        <f>D15*D15</f>
        <v>0.31359999999999993</v>
      </c>
      <c r="E19" s="3">
        <f>E15*E15</f>
        <v>0.42250000000000004</v>
      </c>
      <c r="F19" s="3">
        <f>F15*F15</f>
        <v>0.49702499999999994</v>
      </c>
      <c r="G19" s="3">
        <f>G15*G15</f>
        <v>0.60062500000000008</v>
      </c>
      <c r="H19" s="3">
        <f>H15*H15</f>
        <v>0.68062499999999992</v>
      </c>
    </row>
    <row r="20" spans="3:8" ht="39.950000000000003" customHeight="1" x14ac:dyDescent="0.3">
      <c r="C20" s="2" t="s">
        <v>5</v>
      </c>
      <c r="D20" s="3">
        <f>SUM(D17:D19)/3</f>
        <v>0.31829374999999999</v>
      </c>
      <c r="E20" s="3">
        <f t="shared" ref="E20:H20" si="5">SUM(E17:E19)/3</f>
        <v>0.4214270833333334</v>
      </c>
      <c r="F20" s="3">
        <f t="shared" si="5"/>
        <v>0.50530208333333337</v>
      </c>
      <c r="G20" s="3">
        <f t="shared" si="5"/>
        <v>0.60191875000000017</v>
      </c>
      <c r="H20" s="3">
        <f t="shared" si="5"/>
        <v>0.76031249999999995</v>
      </c>
    </row>
    <row r="22" spans="3:8" ht="39.950000000000003" customHeight="1" thickBot="1" x14ac:dyDescent="0.35"/>
    <row r="23" spans="3:8" ht="39.950000000000003" customHeight="1" x14ac:dyDescent="0.3">
      <c r="C23" s="1" t="s">
        <v>8</v>
      </c>
      <c r="D23" s="7"/>
      <c r="E23" s="10">
        <f>9.8/H23</f>
        <v>8.7353760445682447</v>
      </c>
      <c r="F23" s="6"/>
      <c r="G23" s="18" t="s">
        <v>11</v>
      </c>
      <c r="H23" s="19">
        <f>(((E7-D7)/(E2-D2))+((F7-E7)/(F2-E2))+((G7-F7)/(G2-F2))+((H7-G7)/(H2-G2)))/4</f>
        <v>1.1218750000000002</v>
      </c>
    </row>
    <row r="24" spans="3:8" ht="39.950000000000003" customHeight="1" thickBot="1" x14ac:dyDescent="0.35">
      <c r="C24" s="5" t="s">
        <v>9</v>
      </c>
      <c r="D24" s="7"/>
      <c r="E24" s="11">
        <f>(4*ACOS(-1)^2)/H24</f>
        <v>7.1451118495507133</v>
      </c>
      <c r="F24" s="6"/>
      <c r="G24" s="20" t="s">
        <v>12</v>
      </c>
      <c r="H24" s="21">
        <f>(((E20-D20)/(E9-D9))+((F20-E20)/(F9-E9))+((G20-F20)/(G9-F9))+((H20-G20)/(H9-G9)))/4</f>
        <v>5.5252343750000001</v>
      </c>
    </row>
    <row r="25" spans="3:8" ht="39.950000000000003" customHeight="1" thickBot="1" x14ac:dyDescent="0.35">
      <c r="C25" s="8" t="s">
        <v>14</v>
      </c>
      <c r="D25" s="22" t="s">
        <v>15</v>
      </c>
      <c r="E25" s="15">
        <v>2.4E-2</v>
      </c>
      <c r="F25" s="6"/>
      <c r="G25" s="16"/>
      <c r="H25" s="17"/>
    </row>
    <row r="26" spans="3:8" ht="39.950000000000003" customHeight="1" thickBot="1" x14ac:dyDescent="0.35">
      <c r="C26" s="5"/>
      <c r="D26" s="7"/>
      <c r="E26" s="11">
        <f>ABS(H26/(((4*ACOS(-1)^2)/E24)*E25))</f>
        <v>1.9947228491796265</v>
      </c>
      <c r="F26" s="6"/>
      <c r="G26" s="12" t="s">
        <v>13</v>
      </c>
      <c r="H26" s="14">
        <f>((D20-E24*D9)+(E20-E24*E9)+(F20-E24*F9)+(G20-E24*G9)+(H20-E24*H9))/5</f>
        <v>-0.26451147011724513</v>
      </c>
    </row>
    <row r="27" spans="3:8" ht="39.950000000000003" customHeight="1" x14ac:dyDescent="0.3">
      <c r="C27" s="5" t="s">
        <v>7</v>
      </c>
      <c r="D27" s="7"/>
      <c r="E27" s="13">
        <f>ABS((E23-E24)/E23)*100</f>
        <v>18.20487391617646</v>
      </c>
      <c r="F27" s="6" t="s">
        <v>10</v>
      </c>
    </row>
    <row r="28" spans="3:8" ht="39.950000000000003" customHeight="1" x14ac:dyDescent="0.3"/>
    <row r="29" spans="3:8" ht="39.950000000000003" customHeight="1" x14ac:dyDescent="0.3"/>
    <row r="30" spans="3:8" ht="39.950000000000003" customHeight="1" x14ac:dyDescent="0.3"/>
  </sheetData>
  <mergeCells count="4">
    <mergeCell ref="C3:C6"/>
    <mergeCell ref="C10:C12"/>
    <mergeCell ref="C13:C15"/>
    <mergeCell ref="C17:C1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7" sqref="C1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실험데이터</vt:lpstr>
      <vt:lpstr>결과 및 토의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임천석</cp:lastModifiedBy>
  <dcterms:created xsi:type="dcterms:W3CDTF">2020-05-15T06:14:17Z</dcterms:created>
  <dcterms:modified xsi:type="dcterms:W3CDTF">2020-06-03T04:51:05Z</dcterms:modified>
</cp:coreProperties>
</file>